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575" windowHeight="6645" activeTab="0"/>
  </bookViews>
  <sheets>
    <sheet name="Data" sheetId="1" r:id="rId1"/>
    <sheet name="Plot" sheetId="2" r:id="rId2"/>
  </sheets>
  <definedNames/>
  <calcPr fullCalcOnLoad="1"/>
</workbook>
</file>

<file path=xl/sharedStrings.xml><?xml version="1.0" encoding="utf-8"?>
<sst xmlns="http://schemas.openxmlformats.org/spreadsheetml/2006/main" count="16" uniqueCount="16">
  <si>
    <t>Time</t>
  </si>
  <si>
    <t>Potency</t>
  </si>
  <si>
    <t>Y_hat</t>
  </si>
  <si>
    <t>(X-X_bar)^2</t>
  </si>
  <si>
    <t>SUM:</t>
  </si>
  <si>
    <t>Beta_hat_0</t>
  </si>
  <si>
    <t>Beta_hat_1</t>
  </si>
  <si>
    <t>X_bar</t>
  </si>
  <si>
    <t>n</t>
  </si>
  <si>
    <t>t dist. value</t>
  </si>
  <si>
    <t>MSE</t>
  </si>
  <si>
    <t>Up C.I.</t>
  </si>
  <si>
    <t>Low C.I.</t>
  </si>
  <si>
    <t>Low P.I.</t>
  </si>
  <si>
    <t>Up P.I.</t>
  </si>
  <si>
    <t>a</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</si>
</sst>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000000000"/>
    <numFmt numFmtId="168" formatCode="0.00000000000"/>
    <numFmt numFmtId="169" formatCode="0.000000000000"/>
    <numFmt numFmtId="170" formatCode="0.000000000"/>
    <numFmt numFmtId="171" formatCode="0.00000000"/>
    <numFmt numFmtId="172" formatCode="0.0000000"/>
    <numFmt numFmtId="173" formatCode="0.000000"/>
    <numFmt numFmtId="174" formatCode="0.00000"/>
  </numFmts>
  <fonts count="8">
    <font>
      <sz val="10"/>
      <name val="Arial"/>
      <family val="0"/>
    </font>
    <font>
      <b/>
      <sz val="10"/>
      <color indexed="12"/>
      <name val="Arial"/>
      <family val="2"/>
    </font>
    <font>
      <i/>
      <sz val="10"/>
      <name val="Arial"/>
      <family val="0"/>
    </font>
    <font>
      <b/>
      <sz val="12"/>
      <name val="Arial"/>
      <family val="0"/>
    </font>
    <font>
      <b/>
      <sz val="10"/>
      <name val="Arial"/>
      <family val="0"/>
    </font>
    <font>
      <b/>
      <sz val="10"/>
      <color indexed="10"/>
      <name val="Arial"/>
      <family val="2"/>
    </font>
    <font>
      <b/>
      <sz val="10"/>
      <color indexed="12"/>
      <name val="Symbol"/>
      <family val="1"/>
    </font>
    <font>
      <b/>
      <sz val="10"/>
      <color indexed="8"/>
      <name val="Arial"/>
      <family val="2"/>
    </font>
  </fonts>
  <fills count="3">
    <fill>
      <patternFill/>
    </fill>
    <fill>
      <patternFill patternType="gray125"/>
    </fill>
    <fill>
      <patternFill patternType="solid">
        <fgColor indexed="42"/>
        <bgColor indexed="64"/>
      </patternFill>
    </fill>
  </fills>
  <borders count="1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color indexed="63"/>
      </top>
      <bottom style="medium"/>
    </border>
    <border>
      <left>
        <color indexed="63"/>
      </left>
      <right style="medium"/>
      <top>
        <color indexed="63"/>
      </top>
      <bottom style="medium"/>
    </border>
    <border>
      <left style="thin"/>
      <right style="thin"/>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0" fillId="0" borderId="0" xfId="0" applyFill="1" applyBorder="1" applyAlignment="1">
      <alignment/>
    </xf>
    <xf numFmtId="0" fontId="0" fillId="0" borderId="0" xfId="0" applyAlignment="1">
      <alignment horizontal="center"/>
    </xf>
    <xf numFmtId="2" fontId="0" fillId="0" borderId="1" xfId="0" applyNumberFormat="1" applyBorder="1" applyAlignment="1">
      <alignment horizontal="center"/>
    </xf>
    <xf numFmtId="165" fontId="0" fillId="0" borderId="1" xfId="0" applyNumberFormat="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165" fontId="0" fillId="0" borderId="4" xfId="0" applyNumberFormat="1" applyBorder="1" applyAlignment="1">
      <alignment horizontal="center"/>
    </xf>
    <xf numFmtId="0" fontId="1" fillId="2" borderId="5" xfId="0" applyFont="1" applyFill="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2" fontId="0" fillId="0" borderId="0" xfId="0" applyNumberFormat="1" applyAlignment="1">
      <alignment horizontal="center"/>
    </xf>
    <xf numFmtId="0" fontId="1" fillId="2" borderId="6" xfId="0" applyFont="1" applyFill="1" applyBorder="1" applyAlignment="1">
      <alignment horizontal="center"/>
    </xf>
    <xf numFmtId="2" fontId="0" fillId="0" borderId="4" xfId="0" applyNumberFormat="1" applyBorder="1" applyAlignment="1">
      <alignment horizontal="center"/>
    </xf>
    <xf numFmtId="1" fontId="0" fillId="0" borderId="4" xfId="0" applyNumberFormat="1" applyBorder="1" applyAlignment="1">
      <alignment horizontal="center"/>
    </xf>
    <xf numFmtId="0" fontId="1" fillId="2" borderId="7" xfId="0" applyFont="1" applyFill="1" applyBorder="1" applyAlignment="1">
      <alignment horizontal="center"/>
    </xf>
    <xf numFmtId="0" fontId="0" fillId="0" borderId="0" xfId="0" applyBorder="1" applyAlignment="1">
      <alignment/>
    </xf>
    <xf numFmtId="0" fontId="2" fillId="0" borderId="0" xfId="0" applyFont="1" applyFill="1" applyBorder="1" applyAlignment="1">
      <alignment horizontal="center"/>
    </xf>
    <xf numFmtId="165" fontId="1" fillId="2" borderId="8" xfId="0" applyNumberFormat="1" applyFont="1" applyFill="1" applyBorder="1" applyAlignment="1">
      <alignment horizontal="center"/>
    </xf>
    <xf numFmtId="2" fontId="0" fillId="0" borderId="9" xfId="0" applyNumberFormat="1" applyBorder="1" applyAlignment="1">
      <alignment horizontal="center"/>
    </xf>
    <xf numFmtId="165" fontId="0" fillId="0" borderId="10" xfId="0" applyNumberFormat="1" applyBorder="1" applyAlignment="1">
      <alignment horizontal="center"/>
    </xf>
    <xf numFmtId="2" fontId="0" fillId="0" borderId="10" xfId="0" applyNumberFormat="1" applyBorder="1" applyAlignment="1">
      <alignment horizontal="center"/>
    </xf>
    <xf numFmtId="165" fontId="0" fillId="0" borderId="11" xfId="0" applyNumberFormat="1" applyBorder="1" applyAlignment="1">
      <alignment horizontal="center"/>
    </xf>
    <xf numFmtId="0" fontId="6" fillId="2" borderId="6" xfId="0" applyFont="1" applyFill="1" applyBorder="1" applyAlignment="1">
      <alignment horizontal="center"/>
    </xf>
    <xf numFmtId="166" fontId="5" fillId="0" borderId="1" xfId="0" applyNumberFormat="1" applyFont="1" applyBorder="1" applyAlignment="1">
      <alignment horizontal="center"/>
    </xf>
    <xf numFmtId="166" fontId="5" fillId="0" borderId="10" xfId="0" applyNumberFormat="1" applyFont="1" applyBorder="1" applyAlignment="1">
      <alignment horizontal="center"/>
    </xf>
    <xf numFmtId="2" fontId="5" fillId="0" borderId="4" xfId="0" applyNumberFormat="1" applyFont="1" applyBorder="1" applyAlignment="1">
      <alignment horizontal="center"/>
    </xf>
    <xf numFmtId="165" fontId="0" fillId="0" borderId="0" xfId="0" applyNumberFormat="1" applyFont="1" applyAlignment="1">
      <alignment horizontal="center"/>
    </xf>
    <xf numFmtId="165" fontId="0" fillId="0" borderId="0" xfId="0" applyNumberFormat="1" applyFont="1" applyBorder="1" applyAlignment="1">
      <alignment horizontal="center"/>
    </xf>
    <xf numFmtId="165" fontId="0" fillId="0" borderId="0" xfId="0" applyNumberFormat="1" applyFont="1" applyFill="1" applyBorder="1" applyAlignment="1">
      <alignment horizontal="center"/>
    </xf>
    <xf numFmtId="0" fontId="5" fillId="0" borderId="9" xfId="0" applyFont="1" applyFill="1" applyBorder="1" applyAlignment="1">
      <alignment horizontal="center"/>
    </xf>
    <xf numFmtId="165" fontId="5" fillId="0" borderId="3" xfId="0" applyNumberFormat="1" applyFont="1" applyFill="1" applyBorder="1" applyAlignment="1">
      <alignment horizontal="center"/>
    </xf>
    <xf numFmtId="165" fontId="5" fillId="0" borderId="4"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Potency vs. Time</a:t>
            </a:r>
          </a:p>
        </c:rich>
      </c:tx>
      <c:layout>
        <c:manualLayout>
          <c:xMode val="factor"/>
          <c:yMode val="factor"/>
          <c:x val="0.068"/>
          <c:y val="-0.018"/>
        </c:manualLayout>
      </c:layout>
      <c:spPr>
        <a:noFill/>
        <a:ln>
          <a:noFill/>
        </a:ln>
      </c:spPr>
    </c:title>
    <c:plotArea>
      <c:layout>
        <c:manualLayout>
          <c:xMode val="edge"/>
          <c:yMode val="edge"/>
          <c:x val="0.07"/>
          <c:y val="0.06025"/>
          <c:w val="0.90925"/>
          <c:h val="0.852"/>
        </c:manualLayout>
      </c:layout>
      <c:scatterChart>
        <c:scatterStyle val="lineMarker"/>
        <c:varyColors val="0"/>
        <c:ser>
          <c:idx val="0"/>
          <c:order val="0"/>
          <c:tx>
            <c:v>Data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80"/>
              </a:solidFill>
              <a:ln>
                <a:solidFill>
                  <a:srgbClr val="000080"/>
                </a:solidFill>
              </a:ln>
            </c:spPr>
          </c:marker>
          <c:xVal>
            <c:numRef>
              <c:f>Data!$B$16:$B$27</c:f>
              <c:numCache>
                <c:ptCount val="12"/>
                <c:pt idx="0">
                  <c:v>3</c:v>
                </c:pt>
                <c:pt idx="1">
                  <c:v>6</c:v>
                </c:pt>
                <c:pt idx="2">
                  <c:v>9</c:v>
                </c:pt>
                <c:pt idx="3">
                  <c:v>12</c:v>
                </c:pt>
                <c:pt idx="4">
                  <c:v>15</c:v>
                </c:pt>
                <c:pt idx="5">
                  <c:v>18</c:v>
                </c:pt>
                <c:pt idx="6">
                  <c:v>21</c:v>
                </c:pt>
                <c:pt idx="7">
                  <c:v>24</c:v>
                </c:pt>
                <c:pt idx="8">
                  <c:v>30</c:v>
                </c:pt>
                <c:pt idx="9">
                  <c:v>36</c:v>
                </c:pt>
                <c:pt idx="10">
                  <c:v>48</c:v>
                </c:pt>
                <c:pt idx="11">
                  <c:v>60</c:v>
                </c:pt>
              </c:numCache>
            </c:numRef>
          </c:xVal>
          <c:yVal>
            <c:numRef>
              <c:f>Data!$C$16:$C$27</c:f>
              <c:numCache>
                <c:ptCount val="12"/>
                <c:pt idx="0">
                  <c:v>1.0157</c:v>
                </c:pt>
                <c:pt idx="1">
                  <c:v>0.997</c:v>
                </c:pt>
                <c:pt idx="2">
                  <c:v>0.976</c:v>
                </c:pt>
                <c:pt idx="3">
                  <c:v>0.98</c:v>
                </c:pt>
                <c:pt idx="4">
                  <c:v>0.96661</c:v>
                </c:pt>
                <c:pt idx="5">
                  <c:v>0.967</c:v>
                </c:pt>
                <c:pt idx="6">
                  <c:v>0.95</c:v>
                </c:pt>
                <c:pt idx="7">
                  <c:v>0.9591</c:v>
                </c:pt>
                <c:pt idx="8">
                  <c:v>0.952</c:v>
                </c:pt>
                <c:pt idx="9">
                  <c:v>0.937</c:v>
                </c:pt>
                <c:pt idx="10">
                  <c:v>0.91</c:v>
                </c:pt>
                <c:pt idx="11">
                  <c:v>0.9</c:v>
                </c:pt>
              </c:numCache>
            </c:numRef>
          </c:yVal>
          <c:smooth val="0"/>
        </c:ser>
        <c:ser>
          <c:idx val="1"/>
          <c:order val="1"/>
          <c:tx>
            <c:v>Y_hat</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Data!$B$16:$B$27</c:f>
              <c:numCache>
                <c:ptCount val="12"/>
                <c:pt idx="0">
                  <c:v>3</c:v>
                </c:pt>
                <c:pt idx="1">
                  <c:v>6</c:v>
                </c:pt>
                <c:pt idx="2">
                  <c:v>9</c:v>
                </c:pt>
                <c:pt idx="3">
                  <c:v>12</c:v>
                </c:pt>
                <c:pt idx="4">
                  <c:v>15</c:v>
                </c:pt>
                <c:pt idx="5">
                  <c:v>18</c:v>
                </c:pt>
                <c:pt idx="6">
                  <c:v>21</c:v>
                </c:pt>
                <c:pt idx="7">
                  <c:v>24</c:v>
                </c:pt>
                <c:pt idx="8">
                  <c:v>30</c:v>
                </c:pt>
                <c:pt idx="9">
                  <c:v>36</c:v>
                </c:pt>
                <c:pt idx="10">
                  <c:v>48</c:v>
                </c:pt>
                <c:pt idx="11">
                  <c:v>60</c:v>
                </c:pt>
              </c:numCache>
            </c:numRef>
          </c:xVal>
          <c:yVal>
            <c:numRef>
              <c:f>Data!$D$16:$D$27</c:f>
              <c:numCache>
                <c:ptCount val="12"/>
                <c:pt idx="0">
                  <c:v>0.9968319999999999</c:v>
                </c:pt>
                <c:pt idx="1">
                  <c:v>0.9913119999999999</c:v>
                </c:pt>
                <c:pt idx="2">
                  <c:v>0.9857919999999999</c:v>
                </c:pt>
                <c:pt idx="3">
                  <c:v>0.9802719999999999</c:v>
                </c:pt>
                <c:pt idx="4">
                  <c:v>0.974752</c:v>
                </c:pt>
                <c:pt idx="5">
                  <c:v>0.9692319999999999</c:v>
                </c:pt>
                <c:pt idx="6">
                  <c:v>0.9637119999999999</c:v>
                </c:pt>
                <c:pt idx="7">
                  <c:v>0.9581919999999999</c:v>
                </c:pt>
                <c:pt idx="8">
                  <c:v>0.9471519999999999</c:v>
                </c:pt>
                <c:pt idx="9">
                  <c:v>0.9361119999999999</c:v>
                </c:pt>
                <c:pt idx="10">
                  <c:v>0.914032</c:v>
                </c:pt>
                <c:pt idx="11">
                  <c:v>0.8919519999999999</c:v>
                </c:pt>
              </c:numCache>
            </c:numRef>
          </c:yVal>
          <c:smooth val="0"/>
        </c:ser>
        <c:ser>
          <c:idx val="2"/>
          <c:order val="2"/>
          <c:tx>
            <c:v>Low_CI</c:v>
          </c:tx>
          <c:spPr>
            <a:ln w="3175">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Data!$B$16:$B$27</c:f>
              <c:numCache>
                <c:ptCount val="12"/>
                <c:pt idx="0">
                  <c:v>3</c:v>
                </c:pt>
                <c:pt idx="1">
                  <c:v>6</c:v>
                </c:pt>
                <c:pt idx="2">
                  <c:v>9</c:v>
                </c:pt>
                <c:pt idx="3">
                  <c:v>12</c:v>
                </c:pt>
                <c:pt idx="4">
                  <c:v>15</c:v>
                </c:pt>
                <c:pt idx="5">
                  <c:v>18</c:v>
                </c:pt>
                <c:pt idx="6">
                  <c:v>21</c:v>
                </c:pt>
                <c:pt idx="7">
                  <c:v>24</c:v>
                </c:pt>
                <c:pt idx="8">
                  <c:v>30</c:v>
                </c:pt>
                <c:pt idx="9">
                  <c:v>36</c:v>
                </c:pt>
                <c:pt idx="10">
                  <c:v>48</c:v>
                </c:pt>
                <c:pt idx="11">
                  <c:v>60</c:v>
                </c:pt>
              </c:numCache>
            </c:numRef>
          </c:xVal>
          <c:yVal>
            <c:numRef>
              <c:f>Data!$F$16:$F$27</c:f>
              <c:numCache>
                <c:ptCount val="12"/>
                <c:pt idx="0">
                  <c:v>0.987412945200237</c:v>
                </c:pt>
                <c:pt idx="1">
                  <c:v>0.9826988066556394</c:v>
                </c:pt>
                <c:pt idx="2">
                  <c:v>0.9779211644514242</c:v>
                </c:pt>
                <c:pt idx="3">
                  <c:v>0.9730603808158568</c:v>
                </c:pt>
                <c:pt idx="4">
                  <c:v>0.9680917224787199</c:v>
                </c:pt>
                <c:pt idx="5">
                  <c:v>0.9629865545841128</c:v>
                </c:pt>
                <c:pt idx="6">
                  <c:v>0.9577164744513784</c:v>
                </c:pt>
                <c:pt idx="7">
                  <c:v>0.9522605995629607</c:v>
                </c:pt>
                <c:pt idx="8">
                  <c:v>0.9407852724762125</c:v>
                </c:pt>
                <c:pt idx="9">
                  <c:v>0.9286913050799972</c:v>
                </c:pt>
                <c:pt idx="10">
                  <c:v>0.903464925801773</c:v>
                </c:pt>
                <c:pt idx="11">
                  <c:v>0.8776352076501139</c:v>
                </c:pt>
              </c:numCache>
            </c:numRef>
          </c:yVal>
          <c:smooth val="1"/>
        </c:ser>
        <c:ser>
          <c:idx val="3"/>
          <c:order val="3"/>
          <c:tx>
            <c:v>Up_CI</c:v>
          </c:tx>
          <c:spPr>
            <a:ln w="3175">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Data!$B$16:$B$27</c:f>
              <c:numCache>
                <c:ptCount val="12"/>
                <c:pt idx="0">
                  <c:v>3</c:v>
                </c:pt>
                <c:pt idx="1">
                  <c:v>6</c:v>
                </c:pt>
                <c:pt idx="2">
                  <c:v>9</c:v>
                </c:pt>
                <c:pt idx="3">
                  <c:v>12</c:v>
                </c:pt>
                <c:pt idx="4">
                  <c:v>15</c:v>
                </c:pt>
                <c:pt idx="5">
                  <c:v>18</c:v>
                </c:pt>
                <c:pt idx="6">
                  <c:v>21</c:v>
                </c:pt>
                <c:pt idx="7">
                  <c:v>24</c:v>
                </c:pt>
                <c:pt idx="8">
                  <c:v>30</c:v>
                </c:pt>
                <c:pt idx="9">
                  <c:v>36</c:v>
                </c:pt>
                <c:pt idx="10">
                  <c:v>48</c:v>
                </c:pt>
                <c:pt idx="11">
                  <c:v>60</c:v>
                </c:pt>
              </c:numCache>
            </c:numRef>
          </c:xVal>
          <c:yVal>
            <c:numRef>
              <c:f>Data!$G$16:$G$27</c:f>
              <c:numCache>
                <c:ptCount val="12"/>
                <c:pt idx="0">
                  <c:v>1.006251054799763</c:v>
                </c:pt>
                <c:pt idx="1">
                  <c:v>0.9999251933443604</c:v>
                </c:pt>
                <c:pt idx="2">
                  <c:v>0.9936628355485756</c:v>
                </c:pt>
                <c:pt idx="3">
                  <c:v>0.9874836191841431</c:v>
                </c:pt>
                <c:pt idx="4">
                  <c:v>0.98141227752128</c:v>
                </c:pt>
                <c:pt idx="5">
                  <c:v>0.975477445415887</c:v>
                </c:pt>
                <c:pt idx="6">
                  <c:v>0.9697075255486214</c:v>
                </c:pt>
                <c:pt idx="7">
                  <c:v>0.9641234004370391</c:v>
                </c:pt>
                <c:pt idx="8">
                  <c:v>0.9535187275237873</c:v>
                </c:pt>
                <c:pt idx="9">
                  <c:v>0.9435326949200027</c:v>
                </c:pt>
                <c:pt idx="10">
                  <c:v>0.924599074198227</c:v>
                </c:pt>
                <c:pt idx="11">
                  <c:v>0.9062687923498858</c:v>
                </c:pt>
              </c:numCache>
            </c:numRef>
          </c:yVal>
          <c:smooth val="1"/>
        </c:ser>
        <c:ser>
          <c:idx val="4"/>
          <c:order val="4"/>
          <c:tx>
            <c:v>Low_PI</c:v>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Data!$B$16:$B$27</c:f>
              <c:numCache>
                <c:ptCount val="12"/>
                <c:pt idx="0">
                  <c:v>3</c:v>
                </c:pt>
                <c:pt idx="1">
                  <c:v>6</c:v>
                </c:pt>
                <c:pt idx="2">
                  <c:v>9</c:v>
                </c:pt>
                <c:pt idx="3">
                  <c:v>12</c:v>
                </c:pt>
                <c:pt idx="4">
                  <c:v>15</c:v>
                </c:pt>
                <c:pt idx="5">
                  <c:v>18</c:v>
                </c:pt>
                <c:pt idx="6">
                  <c:v>21</c:v>
                </c:pt>
                <c:pt idx="7">
                  <c:v>24</c:v>
                </c:pt>
                <c:pt idx="8">
                  <c:v>30</c:v>
                </c:pt>
                <c:pt idx="9">
                  <c:v>36</c:v>
                </c:pt>
                <c:pt idx="10">
                  <c:v>48</c:v>
                </c:pt>
                <c:pt idx="11">
                  <c:v>60</c:v>
                </c:pt>
              </c:numCache>
            </c:numRef>
          </c:xVal>
          <c:yVal>
            <c:numRef>
              <c:f>Data!$H$16:$H$27</c:f>
              <c:numCache>
                <c:ptCount val="12"/>
                <c:pt idx="0">
                  <c:v>0.9742374360669381</c:v>
                </c:pt>
                <c:pt idx="1">
                  <c:v>0.9690413281288681</c:v>
                </c:pt>
                <c:pt idx="2">
                  <c:v>0.9637977785262354</c:v>
                </c:pt>
                <c:pt idx="3">
                  <c:v>0.9585049795961554</c:v>
                </c:pt>
                <c:pt idx="4">
                  <c:v>0.9531613765105138</c:v>
                </c:pt>
                <c:pt idx="5">
                  <c:v>0.9477657167994291</c:v>
                </c:pt>
                <c:pt idx="6">
                  <c:v>0.9423170928347782</c:v>
                </c:pt>
                <c:pt idx="7">
                  <c:v>0.9368149740808317</c:v>
                </c:pt>
                <c:pt idx="8">
                  <c:v>0.9256501176320202</c:v>
                </c:pt>
                <c:pt idx="9">
                  <c:v>0.9142748197997077</c:v>
                </c:pt>
                <c:pt idx="10">
                  <c:v>0.8909352733246653</c:v>
                </c:pt>
                <c:pt idx="11">
                  <c:v>0.8669166995385708</c:v>
                </c:pt>
              </c:numCache>
            </c:numRef>
          </c:yVal>
          <c:smooth val="1"/>
        </c:ser>
        <c:ser>
          <c:idx val="5"/>
          <c:order val="5"/>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Data!$B$16:$B$27</c:f>
              <c:numCache>
                <c:ptCount val="12"/>
                <c:pt idx="0">
                  <c:v>3</c:v>
                </c:pt>
                <c:pt idx="1">
                  <c:v>6</c:v>
                </c:pt>
                <c:pt idx="2">
                  <c:v>9</c:v>
                </c:pt>
                <c:pt idx="3">
                  <c:v>12</c:v>
                </c:pt>
                <c:pt idx="4">
                  <c:v>15</c:v>
                </c:pt>
                <c:pt idx="5">
                  <c:v>18</c:v>
                </c:pt>
                <c:pt idx="6">
                  <c:v>21</c:v>
                </c:pt>
                <c:pt idx="7">
                  <c:v>24</c:v>
                </c:pt>
                <c:pt idx="8">
                  <c:v>30</c:v>
                </c:pt>
                <c:pt idx="9">
                  <c:v>36</c:v>
                </c:pt>
                <c:pt idx="10">
                  <c:v>48</c:v>
                </c:pt>
                <c:pt idx="11">
                  <c:v>60</c:v>
                </c:pt>
              </c:numCache>
            </c:numRef>
          </c:xVal>
          <c:yVal>
            <c:numRef>
              <c:f>Data!$I$16:$I$27</c:f>
              <c:numCache>
                <c:ptCount val="12"/>
                <c:pt idx="0">
                  <c:v>1.0194265639330617</c:v>
                </c:pt>
                <c:pt idx="1">
                  <c:v>1.0135826718711316</c:v>
                </c:pt>
                <c:pt idx="2">
                  <c:v>1.0077862214737645</c:v>
                </c:pt>
                <c:pt idx="3">
                  <c:v>1.0020390204038445</c:v>
                </c:pt>
                <c:pt idx="4">
                  <c:v>0.9963426234894861</c:v>
                </c:pt>
                <c:pt idx="5">
                  <c:v>0.9906982832005706</c:v>
                </c:pt>
                <c:pt idx="6">
                  <c:v>0.9851069071652216</c:v>
                </c:pt>
                <c:pt idx="7">
                  <c:v>0.9795690259191682</c:v>
                </c:pt>
                <c:pt idx="8">
                  <c:v>0.9686538823679796</c:v>
                </c:pt>
                <c:pt idx="9">
                  <c:v>0.9579491802002922</c:v>
                </c:pt>
                <c:pt idx="10">
                  <c:v>0.9371287266753346</c:v>
                </c:pt>
                <c:pt idx="11">
                  <c:v>0.916987300461429</c:v>
                </c:pt>
              </c:numCache>
            </c:numRef>
          </c:yVal>
          <c:smooth val="1"/>
        </c:ser>
        <c:axId val="55878434"/>
        <c:axId val="33143859"/>
      </c:scatterChart>
      <c:valAx>
        <c:axId val="55878434"/>
        <c:scaling>
          <c:orientation val="minMax"/>
          <c:max val="60"/>
        </c:scaling>
        <c:axPos val="b"/>
        <c:title>
          <c:tx>
            <c:rich>
              <a:bodyPr vert="horz" rot="0" anchor="ctr"/>
              <a:lstStyle/>
              <a:p>
                <a:pPr algn="ctr">
                  <a:defRPr/>
                </a:pPr>
                <a:r>
                  <a:rPr lang="en-US" cap="none" sz="1000" b="1" i="0" u="none" baseline="0">
                    <a:latin typeface="Arial"/>
                    <a:ea typeface="Arial"/>
                    <a:cs typeface="Arial"/>
                  </a:rPr>
                  <a:t>Time</a:t>
                </a:r>
              </a:p>
            </c:rich>
          </c:tx>
          <c:layout/>
          <c:overlay val="0"/>
          <c:spPr>
            <a:noFill/>
            <a:ln>
              <a:noFill/>
            </a:ln>
          </c:spPr>
        </c:title>
        <c:delete val="0"/>
        <c:numFmt formatCode="General" sourceLinked="1"/>
        <c:majorTickMark val="out"/>
        <c:minorTickMark val="in"/>
        <c:tickLblPos val="nextTo"/>
        <c:crossAx val="33143859"/>
        <c:crosses val="autoZero"/>
        <c:crossBetween val="midCat"/>
        <c:dispUnits/>
        <c:majorUnit val="5"/>
        <c:minorUnit val="1"/>
      </c:valAx>
      <c:valAx>
        <c:axId val="33143859"/>
        <c:scaling>
          <c:orientation val="minMax"/>
          <c:max val="1.07"/>
          <c:min val="0.85"/>
        </c:scaling>
        <c:axPos val="l"/>
        <c:title>
          <c:tx>
            <c:rich>
              <a:bodyPr vert="horz" rot="-5400000" anchor="ctr"/>
              <a:lstStyle/>
              <a:p>
                <a:pPr algn="ctr">
                  <a:defRPr/>
                </a:pPr>
                <a:r>
                  <a:rPr lang="en-US" cap="none" sz="1000" b="1" i="0" u="none" baseline="0">
                    <a:latin typeface="Arial"/>
                    <a:ea typeface="Arial"/>
                    <a:cs typeface="Arial"/>
                  </a:rPr>
                  <a:t>Potency</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55878434"/>
        <c:crosses val="autoZero"/>
        <c:crossBetween val="midCat"/>
        <c:dispUnits/>
        <c:majorUnit val="0.05"/>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285750</xdr:colOff>
      <xdr:row>12</xdr:row>
      <xdr:rowOff>47625</xdr:rowOff>
    </xdr:to>
    <xdr:sp>
      <xdr:nvSpPr>
        <xdr:cNvPr id="1" name="TextBox 2"/>
        <xdr:cNvSpPr txBox="1">
          <a:spLocks noChangeArrowheads="1"/>
        </xdr:cNvSpPr>
      </xdr:nvSpPr>
      <xdr:spPr>
        <a:xfrm>
          <a:off x="57150" y="57150"/>
          <a:ext cx="6324600" cy="1933575"/>
        </a:xfrm>
        <a:prstGeom prst="rect">
          <a:avLst/>
        </a:prstGeom>
        <a:solidFill>
          <a:srgbClr val="CCFFCC"/>
        </a:solidFill>
        <a:ln w="25400" cmpd="sng">
          <a:solidFill>
            <a:srgbClr val="0000FF"/>
          </a:solidFill>
          <a:headEnd type="none"/>
          <a:tailEnd type="none"/>
        </a:ln>
      </xdr:spPr>
      <xdr:txBody>
        <a:bodyPr vertOverflow="clip" wrap="square"/>
        <a:p>
          <a:pPr algn="l">
            <a:defRPr/>
          </a:pPr>
          <a:r>
            <a:rPr lang="en-US" cap="none" sz="1000" b="1" i="0" u="none" baseline="0">
              <a:solidFill>
                <a:srgbClr val="0000FF"/>
              </a:solidFill>
              <a:latin typeface="Arial"/>
              <a:ea typeface="Arial"/>
              <a:cs typeface="Arial"/>
            </a:rPr>
            <a:t>Stability testing Excel file
Purpose:  1) Calculate C.I.s and P.I.s for many values of X
                2) Plot the C.I. and P.I. bands on a scatter plot with an estimated regression line
Note:      For modification of the spreadsheet:
                1) Cells with characters in </a:t>
          </a:r>
          <a:r>
            <a:rPr lang="en-US" cap="none" sz="1000" b="1" i="0" u="none" baseline="0">
              <a:solidFill>
                <a:srgbClr val="FF0000"/>
              </a:solidFill>
              <a:latin typeface="Arial"/>
              <a:ea typeface="Arial"/>
              <a:cs typeface="Arial"/>
            </a:rPr>
            <a:t>red</a:t>
          </a:r>
          <a:r>
            <a:rPr lang="en-US" cap="none" sz="1000" b="1" i="0" u="none" baseline="0">
              <a:solidFill>
                <a:srgbClr val="0000FF"/>
              </a:solidFill>
              <a:latin typeface="Arial"/>
              <a:ea typeface="Arial"/>
              <a:cs typeface="Arial"/>
            </a:rPr>
            <a:t> need to be changed by the user.  The plot and all the
                    formulas are updated when they are changed.
                2) Cells with characters in </a:t>
          </a:r>
          <a:r>
            <a:rPr lang="en-US" cap="none" sz="1000" b="1" i="0" u="none" baseline="0">
              <a:solidFill>
                <a:srgbClr val="000000"/>
              </a:solidFill>
              <a:latin typeface="Arial"/>
              <a:ea typeface="Arial"/>
              <a:cs typeface="Arial"/>
            </a:rPr>
            <a:t>black</a:t>
          </a:r>
          <a:r>
            <a:rPr lang="en-US" cap="none" sz="1000" b="1" i="0" u="none" baseline="0">
              <a:solidFill>
                <a:srgbClr val="0000FF"/>
              </a:solidFill>
              <a:latin typeface="Arial"/>
              <a:ea typeface="Arial"/>
              <a:cs typeface="Arial"/>
            </a:rPr>
            <a:t> should not be changed by 
                    the user
</a:t>
          </a: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142875</xdr:rowOff>
    </xdr:from>
    <xdr:to>
      <xdr:col>8</xdr:col>
      <xdr:colOff>171450</xdr:colOff>
      <xdr:row>24</xdr:row>
      <xdr:rowOff>28575</xdr:rowOff>
    </xdr:to>
    <xdr:graphicFrame>
      <xdr:nvGraphicFramePr>
        <xdr:cNvPr id="1" name="Chart 1"/>
        <xdr:cNvGraphicFramePr/>
      </xdr:nvGraphicFramePr>
      <xdr:xfrm>
        <a:off x="342900" y="142875"/>
        <a:ext cx="4705350" cy="3771900"/>
      </xdr:xfrm>
      <a:graphic>
        <a:graphicData uri="http://schemas.openxmlformats.org/drawingml/2006/chart">
          <c:chart xmlns:c="http://schemas.openxmlformats.org/drawingml/2006/chart" r:id="rId1"/>
        </a:graphicData>
      </a:graphic>
    </xdr:graphicFrame>
    <xdr:clientData/>
  </xdr:twoCellAnchor>
  <xdr:twoCellAnchor>
    <xdr:from>
      <xdr:col>8</xdr:col>
      <xdr:colOff>342900</xdr:colOff>
      <xdr:row>0</xdr:row>
      <xdr:rowOff>133350</xdr:rowOff>
    </xdr:from>
    <xdr:to>
      <xdr:col>11</xdr:col>
      <xdr:colOff>361950</xdr:colOff>
      <xdr:row>13</xdr:row>
      <xdr:rowOff>57150</xdr:rowOff>
    </xdr:to>
    <xdr:sp>
      <xdr:nvSpPr>
        <xdr:cNvPr id="2" name="TextBox 3"/>
        <xdr:cNvSpPr txBox="1">
          <a:spLocks noChangeArrowheads="1"/>
        </xdr:cNvSpPr>
      </xdr:nvSpPr>
      <xdr:spPr>
        <a:xfrm>
          <a:off x="5219700" y="133350"/>
          <a:ext cx="1847850" cy="2028825"/>
        </a:xfrm>
        <a:prstGeom prst="rect">
          <a:avLst/>
        </a:prstGeom>
        <a:solidFill>
          <a:srgbClr val="CCFFCC"/>
        </a:solidFill>
        <a:ln w="25400" cmpd="sng">
          <a:solidFill>
            <a:srgbClr val="0000FF"/>
          </a:solidFill>
          <a:headEnd type="none"/>
          <a:tailEnd type="none"/>
        </a:ln>
      </xdr:spPr>
      <xdr:txBody>
        <a:bodyPr vertOverflow="clip" wrap="square"/>
        <a:p>
          <a:pPr algn="l">
            <a:defRPr/>
          </a:pPr>
          <a:r>
            <a:rPr lang="en-US" cap="none" sz="1000" b="1" i="0" u="none" baseline="0">
              <a:solidFill>
                <a:srgbClr val="0000FF"/>
              </a:solidFill>
              <a:latin typeface="Arial"/>
              <a:ea typeface="Arial"/>
              <a:cs typeface="Arial"/>
            </a:rPr>
            <a:t>The data plotted is on the Data sheet.  The confidence and prediction interval bands are plotted by first plotting the lower and upper bounds for the intervals at the time points specified on the data sheet.  These points are joined together by using Excel's "smoothed line" option.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4:T38"/>
  <sheetViews>
    <sheetView showGridLines="0" tabSelected="1" workbookViewId="0" topLeftCell="A1">
      <selection activeCell="B13" sqref="B13"/>
    </sheetView>
  </sheetViews>
  <sheetFormatPr defaultColWidth="9.140625" defaultRowHeight="12.75"/>
  <cols>
    <col min="1" max="1" width="2.57421875" style="0" customWidth="1"/>
    <col min="2" max="2" width="11.57421875" style="2" customWidth="1"/>
    <col min="3" max="3" width="11.00390625" style="2" customWidth="1"/>
    <col min="4" max="4" width="9.140625" style="2" customWidth="1"/>
    <col min="5" max="5" width="11.421875" style="2" customWidth="1"/>
    <col min="6" max="9" width="9.140625" style="2" customWidth="1"/>
  </cols>
  <sheetData>
    <row r="14" spans="13:14" ht="13.5" thickBot="1">
      <c r="M14" s="27"/>
      <c r="N14" s="27"/>
    </row>
    <row r="15" spans="2:14" ht="12.75">
      <c r="B15" s="8" t="s">
        <v>0</v>
      </c>
      <c r="C15" s="5" t="s">
        <v>1</v>
      </c>
      <c r="D15" s="5" t="s">
        <v>2</v>
      </c>
      <c r="E15" s="5" t="s">
        <v>3</v>
      </c>
      <c r="F15" s="5" t="s">
        <v>12</v>
      </c>
      <c r="G15" s="5" t="s">
        <v>11</v>
      </c>
      <c r="H15" s="5" t="s">
        <v>13</v>
      </c>
      <c r="I15" s="6" t="s">
        <v>14</v>
      </c>
      <c r="M15" s="27"/>
      <c r="N15" s="27"/>
    </row>
    <row r="16" spans="2:20" ht="12.75">
      <c r="B16" s="9">
        <v>3</v>
      </c>
      <c r="C16" s="24">
        <v>1.0157</v>
      </c>
      <c r="D16" s="4">
        <f aca="true" t="shared" si="0" ref="D16:D27">$C$32+$C$33*B16</f>
        <v>0.9968319999999999</v>
      </c>
      <c r="E16" s="3">
        <f>(B16-$C$34)^2</f>
        <v>420.25</v>
      </c>
      <c r="F16" s="4">
        <f>+D16-$C$37*SQRT($C$38)*SQRT(1/$C$35+E16/$E$28)</f>
        <v>0.987412945200237</v>
      </c>
      <c r="G16" s="4">
        <f>+D16+$C$37*SQRT($C$38)*SQRT(1/$C$35+E16/$E$28)</f>
        <v>1.006251054799763</v>
      </c>
      <c r="H16" s="4">
        <f>+D16-$C$37*SQRT($C$38)*SQRT(1+1/$C$35+E16/$E$28)</f>
        <v>0.9742374360669381</v>
      </c>
      <c r="I16" s="7">
        <f>+D16+$C$37*SQRT($C$38)*SQRT(1+1/$C$35+E16/$E$28)</f>
        <v>1.0194265639330617</v>
      </c>
      <c r="M16" s="28"/>
      <c r="N16" s="28"/>
      <c r="O16" s="16"/>
      <c r="P16" s="16"/>
      <c r="Q16" s="16"/>
      <c r="R16" s="16"/>
      <c r="S16" s="16"/>
      <c r="T16" s="16"/>
    </row>
    <row r="17" spans="2:20" ht="12.75">
      <c r="B17" s="9">
        <v>6</v>
      </c>
      <c r="C17" s="24">
        <v>0.997</v>
      </c>
      <c r="D17" s="4">
        <f t="shared" si="0"/>
        <v>0.9913119999999999</v>
      </c>
      <c r="E17" s="3">
        <f aca="true" t="shared" si="1" ref="E17:E27">(B17-$C$34)^2</f>
        <v>306.25</v>
      </c>
      <c r="F17" s="4">
        <f aca="true" t="shared" si="2" ref="F17:F27">+D17-$C$37*SQRT($C$38)*SQRT(1/$C$35+E17/$E$28)</f>
        <v>0.9826988066556394</v>
      </c>
      <c r="G17" s="4">
        <f aca="true" t="shared" si="3" ref="G17:G27">+D17+$C$37*SQRT($C$38)*SQRT(1/$C$35+E17/$E$28)</f>
        <v>0.9999251933443604</v>
      </c>
      <c r="H17" s="4">
        <f aca="true" t="shared" si="4" ref="H17:H27">+D17-$C$37*SQRT($C$38)*SQRT(1+1/$C$35+E17/$E$28)</f>
        <v>0.9690413281288681</v>
      </c>
      <c r="I17" s="7">
        <f aca="true" t="shared" si="5" ref="I17:I27">+D17+$C$37*SQRT($C$38)*SQRT(1+1/$C$35+E17/$E$28)</f>
        <v>1.0135826718711316</v>
      </c>
      <c r="M17" s="29"/>
      <c r="N17" s="29"/>
      <c r="O17" s="17"/>
      <c r="P17" s="17"/>
      <c r="Q17" s="17"/>
      <c r="R17" s="16"/>
      <c r="S17" s="16"/>
      <c r="T17" s="16"/>
    </row>
    <row r="18" spans="2:20" ht="12.75">
      <c r="B18" s="9">
        <v>9</v>
      </c>
      <c r="C18" s="24">
        <v>0.976</v>
      </c>
      <c r="D18" s="4">
        <f t="shared" si="0"/>
        <v>0.9857919999999999</v>
      </c>
      <c r="E18" s="3">
        <f t="shared" si="1"/>
        <v>210.25</v>
      </c>
      <c r="F18" s="4">
        <f t="shared" si="2"/>
        <v>0.9779211644514242</v>
      </c>
      <c r="G18" s="4">
        <f t="shared" si="3"/>
        <v>0.9936628355485756</v>
      </c>
      <c r="H18" s="4">
        <f t="shared" si="4"/>
        <v>0.9637977785262354</v>
      </c>
      <c r="I18" s="7">
        <f t="shared" si="5"/>
        <v>1.0077862214737645</v>
      </c>
      <c r="M18" s="29"/>
      <c r="N18" s="29"/>
      <c r="O18" s="1"/>
      <c r="P18" s="1"/>
      <c r="Q18" s="1"/>
      <c r="R18" s="16"/>
      <c r="S18" s="16"/>
      <c r="T18" s="16"/>
    </row>
    <row r="19" spans="2:20" ht="12.75">
      <c r="B19" s="9">
        <v>12</v>
      </c>
      <c r="C19" s="24">
        <v>0.98</v>
      </c>
      <c r="D19" s="4">
        <f t="shared" si="0"/>
        <v>0.9802719999999999</v>
      </c>
      <c r="E19" s="3">
        <f t="shared" si="1"/>
        <v>132.25</v>
      </c>
      <c r="F19" s="4">
        <f t="shared" si="2"/>
        <v>0.9730603808158568</v>
      </c>
      <c r="G19" s="4">
        <f t="shared" si="3"/>
        <v>0.9874836191841431</v>
      </c>
      <c r="H19" s="4">
        <f t="shared" si="4"/>
        <v>0.9585049795961554</v>
      </c>
      <c r="I19" s="7">
        <f t="shared" si="5"/>
        <v>1.0020390204038445</v>
      </c>
      <c r="M19" s="29"/>
      <c r="N19" s="29"/>
      <c r="O19" s="1"/>
      <c r="P19" s="1"/>
      <c r="Q19" s="1"/>
      <c r="R19" s="16"/>
      <c r="S19" s="16"/>
      <c r="T19" s="16"/>
    </row>
    <row r="20" spans="2:20" ht="12.75">
      <c r="B20" s="9">
        <v>15</v>
      </c>
      <c r="C20" s="24">
        <v>0.96661</v>
      </c>
      <c r="D20" s="4">
        <f t="shared" si="0"/>
        <v>0.974752</v>
      </c>
      <c r="E20" s="3">
        <f t="shared" si="1"/>
        <v>72.25</v>
      </c>
      <c r="F20" s="4">
        <f t="shared" si="2"/>
        <v>0.9680917224787199</v>
      </c>
      <c r="G20" s="4">
        <f t="shared" si="3"/>
        <v>0.98141227752128</v>
      </c>
      <c r="H20" s="4">
        <f t="shared" si="4"/>
        <v>0.9531613765105138</v>
      </c>
      <c r="I20" s="7">
        <f t="shared" si="5"/>
        <v>0.9963426234894861</v>
      </c>
      <c r="M20" s="29"/>
      <c r="N20" s="29"/>
      <c r="O20" s="1"/>
      <c r="P20" s="1"/>
      <c r="Q20" s="1"/>
      <c r="R20" s="16"/>
      <c r="S20" s="16"/>
      <c r="T20" s="16"/>
    </row>
    <row r="21" spans="2:20" ht="12.75">
      <c r="B21" s="9">
        <v>18</v>
      </c>
      <c r="C21" s="24">
        <v>0.967</v>
      </c>
      <c r="D21" s="4">
        <f t="shared" si="0"/>
        <v>0.9692319999999999</v>
      </c>
      <c r="E21" s="3">
        <f t="shared" si="1"/>
        <v>30.25</v>
      </c>
      <c r="F21" s="4">
        <f t="shared" si="2"/>
        <v>0.9629865545841128</v>
      </c>
      <c r="G21" s="4">
        <f t="shared" si="3"/>
        <v>0.975477445415887</v>
      </c>
      <c r="H21" s="4">
        <f t="shared" si="4"/>
        <v>0.9477657167994291</v>
      </c>
      <c r="I21" s="7">
        <f t="shared" si="5"/>
        <v>0.9906982832005706</v>
      </c>
      <c r="M21" s="28"/>
      <c r="N21" s="28"/>
      <c r="O21" s="16"/>
      <c r="P21" s="16"/>
      <c r="Q21" s="16"/>
      <c r="R21" s="16"/>
      <c r="S21" s="16"/>
      <c r="T21" s="16"/>
    </row>
    <row r="22" spans="2:20" ht="12.75">
      <c r="B22" s="9">
        <v>21</v>
      </c>
      <c r="C22" s="24">
        <v>0.95</v>
      </c>
      <c r="D22" s="4">
        <f t="shared" si="0"/>
        <v>0.9637119999999999</v>
      </c>
      <c r="E22" s="3">
        <f t="shared" si="1"/>
        <v>6.25</v>
      </c>
      <c r="F22" s="4">
        <f t="shared" si="2"/>
        <v>0.9577164744513784</v>
      </c>
      <c r="G22" s="4">
        <f t="shared" si="3"/>
        <v>0.9697075255486214</v>
      </c>
      <c r="H22" s="4">
        <f t="shared" si="4"/>
        <v>0.9423170928347782</v>
      </c>
      <c r="I22" s="7">
        <f t="shared" si="5"/>
        <v>0.9851069071652216</v>
      </c>
      <c r="M22" s="29"/>
      <c r="N22" s="29"/>
      <c r="O22" s="17"/>
      <c r="P22" s="17"/>
      <c r="Q22" s="17"/>
      <c r="R22" s="17"/>
      <c r="S22" s="17"/>
      <c r="T22" s="17"/>
    </row>
    <row r="23" spans="2:20" ht="12.75">
      <c r="B23" s="9">
        <v>24</v>
      </c>
      <c r="C23" s="24">
        <v>0.9591</v>
      </c>
      <c r="D23" s="4">
        <f t="shared" si="0"/>
        <v>0.9581919999999999</v>
      </c>
      <c r="E23" s="3">
        <f t="shared" si="1"/>
        <v>0.25</v>
      </c>
      <c r="F23" s="4">
        <f t="shared" si="2"/>
        <v>0.9522605995629607</v>
      </c>
      <c r="G23" s="4">
        <f t="shared" si="3"/>
        <v>0.9641234004370391</v>
      </c>
      <c r="H23" s="4">
        <f t="shared" si="4"/>
        <v>0.9368149740808317</v>
      </c>
      <c r="I23" s="7">
        <f t="shared" si="5"/>
        <v>0.9795690259191682</v>
      </c>
      <c r="M23" s="29"/>
      <c r="N23" s="29"/>
      <c r="O23" s="1"/>
      <c r="P23" s="1"/>
      <c r="Q23" s="1"/>
      <c r="R23" s="1"/>
      <c r="S23" s="1"/>
      <c r="T23" s="1"/>
    </row>
    <row r="24" spans="2:20" ht="12.75">
      <c r="B24" s="9">
        <v>30</v>
      </c>
      <c r="C24" s="24">
        <v>0.952</v>
      </c>
      <c r="D24" s="4">
        <f t="shared" si="0"/>
        <v>0.9471519999999999</v>
      </c>
      <c r="E24" s="3">
        <f t="shared" si="1"/>
        <v>42.25</v>
      </c>
      <c r="F24" s="4">
        <f t="shared" si="2"/>
        <v>0.9407852724762125</v>
      </c>
      <c r="G24" s="4">
        <f t="shared" si="3"/>
        <v>0.9535187275237873</v>
      </c>
      <c r="H24" s="4">
        <f t="shared" si="4"/>
        <v>0.9256501176320202</v>
      </c>
      <c r="I24" s="7">
        <f t="shared" si="5"/>
        <v>0.9686538823679796</v>
      </c>
      <c r="M24" s="29"/>
      <c r="N24" s="29"/>
      <c r="O24" s="1"/>
      <c r="P24" s="1"/>
      <c r="Q24" s="1"/>
      <c r="R24" s="1"/>
      <c r="S24" s="1"/>
      <c r="T24" s="1"/>
    </row>
    <row r="25" spans="2:14" ht="12.75">
      <c r="B25" s="9">
        <v>36</v>
      </c>
      <c r="C25" s="24">
        <v>0.937</v>
      </c>
      <c r="D25" s="4">
        <f t="shared" si="0"/>
        <v>0.9361119999999999</v>
      </c>
      <c r="E25" s="3">
        <f t="shared" si="1"/>
        <v>156.25</v>
      </c>
      <c r="F25" s="4">
        <f t="shared" si="2"/>
        <v>0.9286913050799972</v>
      </c>
      <c r="G25" s="4">
        <f t="shared" si="3"/>
        <v>0.9435326949200027</v>
      </c>
      <c r="H25" s="4">
        <f t="shared" si="4"/>
        <v>0.9142748197997077</v>
      </c>
      <c r="I25" s="7">
        <f t="shared" si="5"/>
        <v>0.9579491802002922</v>
      </c>
      <c r="M25" s="27"/>
      <c r="N25" s="27"/>
    </row>
    <row r="26" spans="2:9" ht="12.75">
      <c r="B26" s="9">
        <v>48</v>
      </c>
      <c r="C26" s="24">
        <v>0.91</v>
      </c>
      <c r="D26" s="4">
        <f t="shared" si="0"/>
        <v>0.914032</v>
      </c>
      <c r="E26" s="3">
        <f t="shared" si="1"/>
        <v>600.25</v>
      </c>
      <c r="F26" s="4">
        <f t="shared" si="2"/>
        <v>0.903464925801773</v>
      </c>
      <c r="G26" s="4">
        <f t="shared" si="3"/>
        <v>0.924599074198227</v>
      </c>
      <c r="H26" s="4">
        <f t="shared" si="4"/>
        <v>0.8909352733246653</v>
      </c>
      <c r="I26" s="7">
        <f t="shared" si="5"/>
        <v>0.9371287266753346</v>
      </c>
    </row>
    <row r="27" spans="2:9" ht="13.5" thickBot="1">
      <c r="B27" s="10">
        <v>60</v>
      </c>
      <c r="C27" s="25">
        <v>0.9</v>
      </c>
      <c r="D27" s="20">
        <f t="shared" si="0"/>
        <v>0.8919519999999999</v>
      </c>
      <c r="E27" s="21">
        <f t="shared" si="1"/>
        <v>1332.25</v>
      </c>
      <c r="F27" s="20">
        <f t="shared" si="2"/>
        <v>0.8776352076501139</v>
      </c>
      <c r="G27" s="20">
        <f t="shared" si="3"/>
        <v>0.9062687923498858</v>
      </c>
      <c r="H27" s="20">
        <f t="shared" si="4"/>
        <v>0.8669166995385708</v>
      </c>
      <c r="I27" s="22">
        <f t="shared" si="5"/>
        <v>0.916987300461429</v>
      </c>
    </row>
    <row r="28" spans="4:5" ht="13.5" thickBot="1">
      <c r="D28" s="18" t="s">
        <v>4</v>
      </c>
      <c r="E28" s="19">
        <f>SUM(E16:E27)</f>
        <v>3309</v>
      </c>
    </row>
    <row r="30" spans="4:8" ht="12.75">
      <c r="D30" s="11"/>
      <c r="H30" s="1"/>
    </row>
    <row r="31" ht="13.5" thickBot="1">
      <c r="H31" s="1"/>
    </row>
    <row r="32" spans="2:7" ht="12.75">
      <c r="B32" s="8" t="s">
        <v>5</v>
      </c>
      <c r="C32" s="31">
        <v>1.002352</v>
      </c>
      <c r="F32" s="1"/>
      <c r="G32" s="1"/>
    </row>
    <row r="33" spans="2:7" ht="12.75">
      <c r="B33" s="12" t="s">
        <v>6</v>
      </c>
      <c r="C33" s="32">
        <v>-0.00184</v>
      </c>
      <c r="F33" s="1"/>
      <c r="G33" s="1"/>
    </row>
    <row r="34" spans="2:3" ht="12.75">
      <c r="B34" s="12" t="s">
        <v>7</v>
      </c>
      <c r="C34" s="13">
        <f>AVERAGE(B16:B27)</f>
        <v>23.5</v>
      </c>
    </row>
    <row r="35" spans="2:3" ht="12.75">
      <c r="B35" s="12" t="s">
        <v>8</v>
      </c>
      <c r="C35" s="14">
        <f>COUNT(B16:B27)</f>
        <v>12</v>
      </c>
    </row>
    <row r="36" spans="2:3" ht="12.75">
      <c r="B36" s="23" t="s">
        <v>15</v>
      </c>
      <c r="C36" s="26">
        <v>0.05</v>
      </c>
    </row>
    <row r="37" spans="2:3" ht="12.75">
      <c r="B37" s="12" t="s">
        <v>9</v>
      </c>
      <c r="C37" s="7">
        <f>TINV(C36,C35-2)</f>
        <v>2.228139237558935</v>
      </c>
    </row>
    <row r="38" spans="2:3" ht="13.5" thickBot="1">
      <c r="B38" s="15" t="s">
        <v>10</v>
      </c>
      <c r="C38" s="30">
        <v>8.49605903626476E-05</v>
      </c>
    </row>
  </sheetData>
  <printOptions/>
  <pageMargins left="0.75" right="0.75" top="1" bottom="1" header="0.5" footer="0.5"/>
  <pageSetup blackAndWhite="1" fitToHeight="1" fitToWidth="1" horizontalDpi="300" verticalDpi="300" orientation="portrait" scale="89" r:id="rId2"/>
  <drawing r:id="rId1"/>
</worksheet>
</file>

<file path=xl/worksheets/sheet2.xml><?xml version="1.0" encoding="utf-8"?>
<worksheet xmlns="http://schemas.openxmlformats.org/spreadsheetml/2006/main" xmlns:r="http://schemas.openxmlformats.org/officeDocument/2006/relationships">
  <dimension ref="A1:A1"/>
  <sheetViews>
    <sheetView showGridLines="0" workbookViewId="0" topLeftCell="A1">
      <selection activeCell="J16" sqref="J16"/>
    </sheetView>
  </sheetViews>
  <sheetFormatPr defaultColWidth="9.140625" defaultRowHeight="12.75"/>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E.P.S. Technologies,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dc:creator>
  <cp:keywords/>
  <dc:description/>
  <cp:lastModifiedBy>Statistics Department</cp:lastModifiedBy>
  <cp:lastPrinted>1998-08-21T17:50:53Z</cp:lastPrinted>
  <dcterms:created xsi:type="dcterms:W3CDTF">1998-08-14T16:53:42Z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